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0490" windowHeight="7755"/>
  </bookViews>
  <sheets>
    <sheet name="Tab 6.11" sheetId="2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K14" i="2"/>
  <c r="J14"/>
  <c r="I14"/>
  <c r="E14"/>
  <c r="D14"/>
  <c r="C14"/>
  <c r="B14"/>
  <c r="H13"/>
  <c r="H12"/>
  <c r="H11"/>
  <c r="H10"/>
  <c r="H9"/>
  <c r="H8"/>
  <c r="H7"/>
  <c r="H5"/>
  <c r="H4"/>
  <c r="F4"/>
  <c r="F14" s="1"/>
  <c r="H14" l="1"/>
</calcChain>
</file>

<file path=xl/sharedStrings.xml><?xml version="1.0" encoding="utf-8"?>
<sst xmlns="http://schemas.openxmlformats.org/spreadsheetml/2006/main" count="66" uniqueCount="23">
  <si>
    <t>Total</t>
  </si>
  <si>
    <t>Park  Office</t>
  </si>
  <si>
    <t>2015*</t>
  </si>
  <si>
    <t>2016*</t>
  </si>
  <si>
    <t>2017*</t>
  </si>
  <si>
    <t>2018**</t>
  </si>
  <si>
    <t>2019**</t>
  </si>
  <si>
    <t>Royalty (Nu.)</t>
  </si>
  <si>
    <t>Bumdeling Wildlife Sanctuary</t>
  </si>
  <si>
    <t>Jigme Dorji National Park</t>
  </si>
  <si>
    <t>Jigme Khesar Strict Nature Reserve</t>
  </si>
  <si>
    <t>Jigme Singye Wangchuck National Park</t>
  </si>
  <si>
    <t>Jomotsangkha Wildlife Sanctuary</t>
  </si>
  <si>
    <t>Phibsoo Wildlife Sanctuary</t>
  </si>
  <si>
    <t>Phrumsengla National Park</t>
  </si>
  <si>
    <t>Royal Manas National Park</t>
  </si>
  <si>
    <t>Sakteng Wildlife Sanctuary</t>
  </si>
  <si>
    <t>Wangchuck Centennial National Park</t>
  </si>
  <si>
    <t>...</t>
  </si>
  <si>
    <t xml:space="preserve">Note: '*' includes Rural and commercial allotment of standing volume timber and other volume. '**' Includes rural and commericial allotment of standing volume timber </t>
  </si>
  <si>
    <t>Source: Forest Facts and Figures 2019, Department of Forest and Park Services, MoAF</t>
  </si>
  <si>
    <r>
      <t>m</t>
    </r>
    <r>
      <rPr>
        <b/>
        <vertAlign val="superscript"/>
        <sz val="10"/>
        <color theme="1"/>
        <rFont val="Sylfaen"/>
        <family val="1"/>
      </rPr>
      <t>3</t>
    </r>
  </si>
  <si>
    <t>Table 6.11: Timber Allotment by Parks and Wildlife Sanctuary under Department of Forest and Park Services, 2015-2019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</si>
</sst>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name val="Courier"/>
      <family val="3"/>
    </font>
    <font>
      <sz val="10"/>
      <color theme="1"/>
      <name val="Sylfaen"/>
      <family val="1"/>
    </font>
    <font>
      <i/>
      <sz val="9"/>
      <color theme="1"/>
      <name val="Sylfaen"/>
      <family val="1"/>
    </font>
    <font>
      <i/>
      <sz val="9"/>
      <name val="Sylfaen"/>
      <family val="1"/>
    </font>
    <font>
      <b/>
      <vertAlign val="superscript"/>
      <sz val="10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  <xf numFmtId="0" fontId="4" fillId="0" borderId="0"/>
  </cellStyleXfs>
  <cellXfs count="15">
    <xf numFmtId="0" fontId="0" fillId="0" borderId="0" xfId="0"/>
    <xf numFmtId="43" fontId="5" fillId="0" borderId="3" xfId="1" applyFont="1" applyFill="1" applyBorder="1" applyAlignment="1">
      <alignment horizontal="right" vertical="center"/>
    </xf>
    <xf numFmtId="0" fontId="3" fillId="0" borderId="2" xfId="4" applyFont="1" applyFill="1" applyBorder="1" applyAlignment="1">
      <alignment vertical="center" wrapText="1"/>
    </xf>
    <xf numFmtId="0" fontId="2" fillId="0" borderId="3" xfId="4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7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5" fillId="2" borderId="1" xfId="0" applyFont="1" applyFill="1" applyBorder="1" applyAlignment="1">
      <alignment horizontal="right" vertical="center"/>
    </xf>
    <xf numFmtId="0" fontId="2" fillId="3" borderId="0" xfId="4" applyFont="1" applyFill="1" applyBorder="1" applyAlignment="1">
      <alignment vertical="center"/>
    </xf>
    <xf numFmtId="43" fontId="7" fillId="0" borderId="2" xfId="1" applyFont="1" applyFill="1" applyBorder="1" applyAlignment="1">
      <alignment horizontal="right" vertical="center"/>
    </xf>
    <xf numFmtId="43" fontId="7" fillId="0" borderId="3" xfId="1" applyFont="1" applyFill="1" applyBorder="1" applyAlignment="1">
      <alignment horizontal="right" vertical="center"/>
    </xf>
    <xf numFmtId="0" fontId="8" fillId="3" borderId="0" xfId="0" applyFont="1" applyFill="1" applyAlignment="1">
      <alignment vertical="center"/>
    </xf>
    <xf numFmtId="0" fontId="9" fillId="0" borderId="0" xfId="3" applyFont="1" applyBorder="1" applyAlignment="1" applyProtection="1">
      <alignment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4" applyFont="1" applyFill="1" applyBorder="1" applyAlignment="1">
      <alignment horizontal="left" vertical="center" wrapText="1"/>
    </xf>
  </cellXfs>
  <cellStyles count="5">
    <cellStyle name="Comma" xfId="1" builtinId="3"/>
    <cellStyle name="Comma 2" xfId="2"/>
    <cellStyle name="Normal" xfId="0" builtinId="0"/>
    <cellStyle name="Normal 2" xfId="4"/>
    <cellStyle name="Normal_Tab5.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tabSelected="1" zoomScale="120" zoomScaleNormal="120" workbookViewId="0">
      <selection activeCell="D19" sqref="D19"/>
    </sheetView>
  </sheetViews>
  <sheetFormatPr defaultRowHeight="15"/>
  <cols>
    <col min="1" max="1" width="34" style="6" customWidth="1"/>
    <col min="2" max="2" width="11.5703125" style="6" bestFit="1" customWidth="1"/>
    <col min="3" max="3" width="14.5703125" style="6" bestFit="1" customWidth="1"/>
    <col min="4" max="4" width="11.5703125" style="6" bestFit="1" customWidth="1"/>
    <col min="5" max="5" width="14.5703125" style="6" bestFit="1" customWidth="1"/>
    <col min="6" max="6" width="11.5703125" style="6" bestFit="1" customWidth="1"/>
    <col min="7" max="7" width="9.140625" style="6"/>
    <col min="8" max="8" width="11.5703125" style="6" bestFit="1" customWidth="1"/>
    <col min="9" max="9" width="9.28515625" style="6" bestFit="1" customWidth="1"/>
    <col min="10" max="10" width="11.5703125" style="6" bestFit="1" customWidth="1"/>
    <col min="11" max="11" width="14.5703125" style="6" bestFit="1" customWidth="1"/>
    <col min="12" max="16384" width="9.140625" style="6"/>
  </cols>
  <sheetData>
    <row r="1" spans="1:11" ht="21" customHeight="1">
      <c r="A1" s="8" t="s">
        <v>22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21.75" customHeight="1">
      <c r="A2" s="14" t="s">
        <v>1</v>
      </c>
      <c r="B2" s="13" t="s">
        <v>2</v>
      </c>
      <c r="C2" s="13"/>
      <c r="D2" s="13" t="s">
        <v>3</v>
      </c>
      <c r="E2" s="13"/>
      <c r="F2" s="13" t="s">
        <v>4</v>
      </c>
      <c r="G2" s="13"/>
      <c r="H2" s="13" t="s">
        <v>5</v>
      </c>
      <c r="I2" s="13"/>
      <c r="J2" s="13" t="s">
        <v>6</v>
      </c>
      <c r="K2" s="13"/>
    </row>
    <row r="3" spans="1:11" ht="30">
      <c r="A3" s="14"/>
      <c r="B3" s="7" t="s">
        <v>21</v>
      </c>
      <c r="C3" s="4" t="s">
        <v>7</v>
      </c>
      <c r="D3" s="7" t="s">
        <v>21</v>
      </c>
      <c r="E3" s="4" t="s">
        <v>7</v>
      </c>
      <c r="F3" s="7" t="s">
        <v>21</v>
      </c>
      <c r="G3" s="4" t="s">
        <v>7</v>
      </c>
      <c r="H3" s="7" t="s">
        <v>21</v>
      </c>
      <c r="I3" s="4" t="s">
        <v>7</v>
      </c>
      <c r="J3" s="7" t="s">
        <v>21</v>
      </c>
      <c r="K3" s="4" t="s">
        <v>7</v>
      </c>
    </row>
    <row r="4" spans="1:11" ht="20.25" customHeight="1">
      <c r="A4" s="2" t="s">
        <v>8</v>
      </c>
      <c r="B4" s="9">
        <v>11621.423939605886</v>
      </c>
      <c r="C4" s="9">
        <v>176582</v>
      </c>
      <c r="D4" s="9">
        <v>2262.7399999999998</v>
      </c>
      <c r="E4" s="9">
        <v>104566.56</v>
      </c>
      <c r="F4" s="9">
        <f>7+238+383+3387+520+65+76+6+27</f>
        <v>4709</v>
      </c>
      <c r="G4" s="9" t="s">
        <v>18</v>
      </c>
      <c r="H4" s="9">
        <f>1629+250</f>
        <v>1879</v>
      </c>
      <c r="I4" s="9" t="s">
        <v>18</v>
      </c>
      <c r="J4" s="9">
        <v>5916.24</v>
      </c>
      <c r="K4" s="9">
        <v>217431.78</v>
      </c>
    </row>
    <row r="5" spans="1:11" ht="20.25" customHeight="1">
      <c r="A5" s="2" t="s">
        <v>9</v>
      </c>
      <c r="B5" s="9">
        <v>3321.448292071007</v>
      </c>
      <c r="C5" s="9">
        <v>242114.15</v>
      </c>
      <c r="D5" s="9">
        <v>3566.23</v>
      </c>
      <c r="E5" s="9">
        <v>342153.82</v>
      </c>
      <c r="F5" s="9">
        <v>5463</v>
      </c>
      <c r="G5" s="9" t="s">
        <v>18</v>
      </c>
      <c r="H5" s="9">
        <f>2379+2033</f>
        <v>4412</v>
      </c>
      <c r="I5" s="9" t="s">
        <v>18</v>
      </c>
      <c r="J5" s="9">
        <v>16218.21</v>
      </c>
      <c r="K5" s="9">
        <v>1717904.1500000001</v>
      </c>
    </row>
    <row r="6" spans="1:11" ht="20.25" customHeight="1">
      <c r="A6" s="2" t="s">
        <v>10</v>
      </c>
      <c r="B6" s="9" t="s">
        <v>18</v>
      </c>
      <c r="C6" s="9" t="s">
        <v>18</v>
      </c>
      <c r="D6" s="9" t="s">
        <v>18</v>
      </c>
      <c r="E6" s="9" t="s">
        <v>18</v>
      </c>
      <c r="F6" s="9" t="s">
        <v>18</v>
      </c>
      <c r="G6" s="9" t="s">
        <v>18</v>
      </c>
      <c r="H6" s="9"/>
      <c r="I6" s="9" t="s">
        <v>18</v>
      </c>
      <c r="J6" s="9">
        <v>5393.61</v>
      </c>
      <c r="K6" s="9">
        <v>94319.39</v>
      </c>
    </row>
    <row r="7" spans="1:11" ht="20.25" customHeight="1">
      <c r="A7" s="2" t="s">
        <v>11</v>
      </c>
      <c r="B7" s="9">
        <v>972.74591034328489</v>
      </c>
      <c r="C7" s="9">
        <v>54896</v>
      </c>
      <c r="D7" s="9">
        <v>2299.64</v>
      </c>
      <c r="E7" s="9">
        <v>75677</v>
      </c>
      <c r="F7" s="9">
        <v>2774</v>
      </c>
      <c r="G7" s="9" t="s">
        <v>18</v>
      </c>
      <c r="H7" s="9">
        <f>238+530</f>
        <v>768</v>
      </c>
      <c r="I7" s="9" t="s">
        <v>18</v>
      </c>
      <c r="J7" s="9">
        <v>931.32</v>
      </c>
      <c r="K7" s="9">
        <v>31666.03</v>
      </c>
    </row>
    <row r="8" spans="1:11" ht="20.25" customHeight="1">
      <c r="A8" s="2" t="s">
        <v>12</v>
      </c>
      <c r="B8" s="9" t="s">
        <v>18</v>
      </c>
      <c r="C8" s="9" t="s">
        <v>18</v>
      </c>
      <c r="D8" s="9" t="s">
        <v>18</v>
      </c>
      <c r="E8" s="9" t="s">
        <v>18</v>
      </c>
      <c r="F8" s="9">
        <v>805</v>
      </c>
      <c r="G8" s="9" t="s">
        <v>18</v>
      </c>
      <c r="H8" s="9">
        <f>3726+2</f>
        <v>3728</v>
      </c>
      <c r="I8" s="9" t="s">
        <v>18</v>
      </c>
      <c r="J8" s="9">
        <v>2455.85</v>
      </c>
      <c r="K8" s="9">
        <v>76058.69</v>
      </c>
    </row>
    <row r="9" spans="1:11" ht="20.25" customHeight="1">
      <c r="A9" s="2" t="s">
        <v>13</v>
      </c>
      <c r="B9" s="9" t="s">
        <v>18</v>
      </c>
      <c r="C9" s="9" t="s">
        <v>18</v>
      </c>
      <c r="D9" s="9">
        <v>111.9</v>
      </c>
      <c r="E9" s="9">
        <v>10016</v>
      </c>
      <c r="F9" s="9">
        <v>226</v>
      </c>
      <c r="G9" s="9" t="s">
        <v>18</v>
      </c>
      <c r="H9" s="9">
        <f>783+33</f>
        <v>816</v>
      </c>
      <c r="I9" s="9" t="s">
        <v>18</v>
      </c>
      <c r="J9" s="9">
        <v>359.5</v>
      </c>
      <c r="K9" s="9">
        <v>38379.69</v>
      </c>
    </row>
    <row r="10" spans="1:11" ht="20.25" customHeight="1">
      <c r="A10" s="2" t="s">
        <v>14</v>
      </c>
      <c r="B10" s="9">
        <v>4844.1269499670107</v>
      </c>
      <c r="C10" s="9">
        <v>288891.24</v>
      </c>
      <c r="D10" s="9">
        <v>17827.2</v>
      </c>
      <c r="E10" s="9">
        <v>371689.78</v>
      </c>
      <c r="F10" s="9">
        <v>6056</v>
      </c>
      <c r="G10" s="9" t="s">
        <v>18</v>
      </c>
      <c r="H10" s="9">
        <f>2210+1327</f>
        <v>3537</v>
      </c>
      <c r="I10" s="9" t="s">
        <v>18</v>
      </c>
      <c r="J10" s="9">
        <v>7559.71</v>
      </c>
      <c r="K10" s="9">
        <v>2094537.6500000001</v>
      </c>
    </row>
    <row r="11" spans="1:11" ht="20.25" customHeight="1">
      <c r="A11" s="2" t="s">
        <v>15</v>
      </c>
      <c r="B11" s="9">
        <v>470.9707289032612</v>
      </c>
      <c r="C11" s="9">
        <v>23522</v>
      </c>
      <c r="D11" s="9">
        <v>714.24</v>
      </c>
      <c r="E11" s="9">
        <v>55080</v>
      </c>
      <c r="F11" s="9">
        <v>1033</v>
      </c>
      <c r="G11" s="9" t="s">
        <v>18</v>
      </c>
      <c r="H11" s="9">
        <f>550+19</f>
        <v>569</v>
      </c>
      <c r="I11" s="9" t="s">
        <v>18</v>
      </c>
      <c r="J11" s="9">
        <v>728.2</v>
      </c>
      <c r="K11" s="9">
        <v>41224.86</v>
      </c>
    </row>
    <row r="12" spans="1:11" ht="20.25" customHeight="1">
      <c r="A12" s="2" t="s">
        <v>16</v>
      </c>
      <c r="B12" s="9">
        <v>3543.0115504308401</v>
      </c>
      <c r="C12" s="9">
        <v>240288.23</v>
      </c>
      <c r="D12" s="9">
        <v>23902.6</v>
      </c>
      <c r="E12" s="9">
        <v>225839.5</v>
      </c>
      <c r="F12" s="9">
        <v>15347</v>
      </c>
      <c r="G12" s="9" t="s">
        <v>18</v>
      </c>
      <c r="H12" s="9">
        <f>630+3349</f>
        <v>3979</v>
      </c>
      <c r="I12" s="9" t="s">
        <v>18</v>
      </c>
      <c r="J12" s="9" t="s">
        <v>18</v>
      </c>
      <c r="K12" s="9" t="s">
        <v>18</v>
      </c>
    </row>
    <row r="13" spans="1:11" ht="20.25" customHeight="1">
      <c r="A13" s="2" t="s">
        <v>17</v>
      </c>
      <c r="B13" s="9">
        <v>4571.5260217416544</v>
      </c>
      <c r="C13" s="9">
        <v>138254.5</v>
      </c>
      <c r="D13" s="9">
        <v>1491.82</v>
      </c>
      <c r="E13" s="9">
        <v>48116</v>
      </c>
      <c r="F13" s="9">
        <v>4101</v>
      </c>
      <c r="G13" s="9" t="s">
        <v>18</v>
      </c>
      <c r="H13" s="9">
        <f>1694+20</f>
        <v>1714</v>
      </c>
      <c r="I13" s="9" t="s">
        <v>18</v>
      </c>
      <c r="J13" s="9" t="s">
        <v>18</v>
      </c>
      <c r="K13" s="9" t="s">
        <v>18</v>
      </c>
    </row>
    <row r="14" spans="1:11" ht="20.25" customHeight="1">
      <c r="A14" s="3" t="s">
        <v>0</v>
      </c>
      <c r="B14" s="1">
        <f t="shared" ref="B14:K14" si="0">SUM(B4:B13)</f>
        <v>29345.253393062943</v>
      </c>
      <c r="C14" s="1">
        <f>SUM(C4:C13)</f>
        <v>1164548.1200000001</v>
      </c>
      <c r="D14" s="1">
        <f t="shared" si="0"/>
        <v>52176.37</v>
      </c>
      <c r="E14" s="1">
        <f t="shared" si="0"/>
        <v>1233138.6600000001</v>
      </c>
      <c r="F14" s="1">
        <f t="shared" si="0"/>
        <v>40514</v>
      </c>
      <c r="G14" s="10" t="s">
        <v>18</v>
      </c>
      <c r="H14" s="1">
        <f t="shared" si="0"/>
        <v>21402</v>
      </c>
      <c r="I14" s="1">
        <f t="shared" si="0"/>
        <v>0</v>
      </c>
      <c r="J14" s="1">
        <f t="shared" si="0"/>
        <v>39562.639999999992</v>
      </c>
      <c r="K14" s="1">
        <f t="shared" si="0"/>
        <v>4311522.24</v>
      </c>
    </row>
    <row r="15" spans="1:11">
      <c r="A15" s="11" t="s">
        <v>19</v>
      </c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1">
      <c r="A16" s="12" t="s">
        <v>20</v>
      </c>
    </row>
  </sheetData>
  <mergeCells count="6">
    <mergeCell ref="J2:K2"/>
    <mergeCell ref="A2:A3"/>
    <mergeCell ref="B2:C2"/>
    <mergeCell ref="D2:E2"/>
    <mergeCell ref="F2:G2"/>
    <mergeCell ref="H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 6.11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2020-10-02T05:52:48Z</dcterms:modified>
</cp:coreProperties>
</file>